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Hoja1!$A$1:$J$39</definedName>
  </definedNames>
  <calcPr calcId="144525"/>
</workbook>
</file>

<file path=xl/calcChain.xml><?xml version="1.0" encoding="utf-8"?>
<calcChain xmlns="http://schemas.openxmlformats.org/spreadsheetml/2006/main">
  <c r="J34" i="1" l="1"/>
  <c r="G34" i="1"/>
  <c r="I33" i="1"/>
  <c r="J33" i="1" s="1"/>
  <c r="H33" i="1"/>
  <c r="H32" i="1" s="1"/>
  <c r="F33" i="1"/>
  <c r="G33" i="1" s="1"/>
  <c r="J31" i="1"/>
  <c r="G31" i="1"/>
  <c r="J30" i="1"/>
  <c r="G30" i="1"/>
  <c r="I29" i="1"/>
  <c r="H29" i="1"/>
  <c r="H28" i="1" s="1"/>
  <c r="F29" i="1"/>
  <c r="E29" i="1"/>
  <c r="G29" i="1" s="1"/>
  <c r="I28" i="1"/>
  <c r="F28" i="1"/>
  <c r="J27" i="1"/>
  <c r="G27" i="1"/>
  <c r="J26" i="1"/>
  <c r="G26" i="1"/>
  <c r="J25" i="1"/>
  <c r="I25" i="1"/>
  <c r="H25" i="1"/>
  <c r="G25" i="1"/>
  <c r="F25" i="1"/>
  <c r="J24" i="1"/>
  <c r="G24" i="1"/>
  <c r="J23" i="1"/>
  <c r="G23" i="1"/>
  <c r="I22" i="1"/>
  <c r="J22" i="1" s="1"/>
  <c r="H22" i="1"/>
  <c r="F22" i="1"/>
  <c r="G22" i="1" s="1"/>
  <c r="J21" i="1"/>
  <c r="G21" i="1"/>
  <c r="I20" i="1"/>
  <c r="J20" i="1" s="1"/>
  <c r="H20" i="1"/>
  <c r="F20" i="1"/>
  <c r="G20" i="1" s="1"/>
  <c r="J19" i="1"/>
  <c r="G19" i="1"/>
  <c r="I18" i="1"/>
  <c r="J18" i="1" s="1"/>
  <c r="H18" i="1"/>
  <c r="H17" i="1" s="1"/>
  <c r="H35" i="1" s="1"/>
  <c r="F18" i="1"/>
  <c r="G18" i="1" s="1"/>
  <c r="F17" i="1"/>
  <c r="G17" i="1" s="1"/>
  <c r="J16" i="1"/>
  <c r="G16" i="1"/>
  <c r="J15" i="1"/>
  <c r="G15" i="1"/>
  <c r="J14" i="1"/>
  <c r="G14" i="1"/>
  <c r="I13" i="1"/>
  <c r="H13" i="1"/>
  <c r="F13" i="1"/>
  <c r="E13" i="1"/>
  <c r="G13" i="1" s="1"/>
  <c r="J12" i="1"/>
  <c r="G12" i="1"/>
  <c r="I11" i="1"/>
  <c r="H11" i="1"/>
  <c r="F11" i="1"/>
  <c r="E11" i="1"/>
  <c r="G11" i="1" s="1"/>
  <c r="G10" i="1" s="1"/>
  <c r="I10" i="1"/>
  <c r="H10" i="1"/>
  <c r="F10" i="1"/>
  <c r="E10" i="1"/>
  <c r="J29" i="1" l="1"/>
  <c r="J11" i="1"/>
  <c r="J13" i="1"/>
  <c r="E28" i="1"/>
  <c r="G28" i="1" s="1"/>
  <c r="I32" i="1"/>
  <c r="J32" i="1" s="1"/>
  <c r="J10" i="1"/>
  <c r="I17" i="1"/>
  <c r="J17" i="1" s="1"/>
  <c r="F32" i="1"/>
  <c r="G32" i="1" s="1"/>
  <c r="G35" i="1" s="1"/>
  <c r="E35" i="1" l="1"/>
  <c r="J28" i="1"/>
  <c r="F35" i="1"/>
  <c r="I35" i="1"/>
  <c r="J35" i="1" s="1"/>
</calcChain>
</file>

<file path=xl/comments1.xml><?xml version="1.0" encoding="utf-8"?>
<comments xmlns="http://schemas.openxmlformats.org/spreadsheetml/2006/main">
  <authors>
    <author>DGCG</author>
  </authors>
  <commentList>
    <comment ref="H36" author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<sst xmlns="http://schemas.openxmlformats.org/spreadsheetml/2006/main" count="67" uniqueCount="61">
  <si>
    <t>ESTADO ANALÍTICO DE INGRESOS</t>
  </si>
  <si>
    <t>POR FUENTE DE FINANCIAMIENTO Y FUENTE DE FINANCIAMIENTO/RUBRO</t>
  </si>
  <si>
    <t>DEL 01 DE ENERO AL 30 DE JUNIO DE 2017</t>
  </si>
  <si>
    <t xml:space="preserve">Ente Público:      </t>
  </si>
  <si>
    <t>UNIVERSIDAD POLITÉCNICA DE JUVENTINO ROSAS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</si>
  <si>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</si>
  <si>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</si>
  <si>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</si>
  <si>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</si>
  <si>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</si>
  <si>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</si>
  <si>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</si>
  <si>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</si>
  <si>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</si>
  <si>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</si>
  <si>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</si>
  <si>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</si>
  <si>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</si>
  <si>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Total</t>
  </si>
  <si>
    <t>Ingresos excedentes¹</t>
  </si>
  <si>
    <t>Estado Analítico de Ingresos
Por Fuente de Financiamiento</t>
  </si>
  <si>
    <t>4                   INGRESOS PROPIOS</t>
  </si>
  <si>
    <t xml:space="preserve"> INGRESOS PROPIOS</t>
  </si>
  <si>
    <t>4 5                 PRODUCTOS</t>
  </si>
  <si>
    <t xml:space="preserve"> PRODUCTOS</t>
  </si>
  <si>
    <t>4 5.1               PRODUCTOS DE TIPO CORRIENTE</t>
  </si>
  <si>
    <t xml:space="preserve"> PRODUCTOS DE TIPO CORRIENTE</t>
  </si>
  <si>
    <t>4 6                 APROVECHAMIENTOS</t>
  </si>
  <si>
    <t xml:space="preserve"> APROVECHAMIENTOS</t>
  </si>
  <si>
    <t>4 6.1               APROVECHAMIENTOS  TIPO CORRIENTE</t>
  </si>
  <si>
    <t xml:space="preserve"> APROVECHAMIENTOS  TIPO CORRIENTE</t>
  </si>
  <si>
    <t>4 6.9               APROVECHAMIENTOS NO COMPRENDIDOS EN</t>
  </si>
  <si>
    <t xml:space="preserve"> APROVECHAMIENTOS NO COMPRENDIDOS EN</t>
  </si>
  <si>
    <t>5                   RECURSOS FEDERALES</t>
  </si>
  <si>
    <t xml:space="preserve"> RECURSOS FEDERALES</t>
  </si>
  <si>
    <t>5 5                 PRODUCTOS</t>
  </si>
  <si>
    <t>5 5.1               PRODUCTOS DE TIPO CORRIENTE</t>
  </si>
  <si>
    <t>5 6                 APROVECHAMIENTOS</t>
  </si>
  <si>
    <t>5 6.9               APROVECHAMIENTOS NO COMPRENDIDOS EN</t>
  </si>
  <si>
    <t>5 8                 PARTICIPACIONES Y APORTACIONES</t>
  </si>
  <si>
    <t xml:space="preserve"> PARTICIPACIONES Y APORTACIONES</t>
  </si>
  <si>
    <t>5 8.2               APORTACIONES</t>
  </si>
  <si>
    <t xml:space="preserve"> APORTACIONES</t>
  </si>
  <si>
    <t>5 8.3               CONVENIOS</t>
  </si>
  <si>
    <t xml:space="preserve"> CONVENIOS</t>
  </si>
  <si>
    <t>5 9</t>
  </si>
  <si>
    <t>TRANS., ASIGNACIONES, SUBSIDIOS Y</t>
  </si>
  <si>
    <t>5 9.1</t>
  </si>
  <si>
    <t>TRANS. INTERNAS Y ASIGN A SECTOR PUB.</t>
  </si>
  <si>
    <t>6                   RECURSOS ESTATALES</t>
  </si>
  <si>
    <t xml:space="preserve"> RECURSOS ESTATALES</t>
  </si>
  <si>
    <t>6 9                 TRANS., ASIGNACIONES, SUBSIDIOS Y</t>
  </si>
  <si>
    <t xml:space="preserve"> TRANS., ASIGNACIONES, SUBSIDIOS Y</t>
  </si>
  <si>
    <t>6 9.1               TRANS. INTERNAS Y ASIGN A SECTOR PUB.</t>
  </si>
  <si>
    <t xml:space="preserve"> TRANS. INTERNAS Y ASIGN A SECTOR PUB.</t>
  </si>
  <si>
    <t>7                   OTROS RECURSOS</t>
  </si>
  <si>
    <t xml:space="preserve"> OTROS RECURSOS</t>
  </si>
  <si>
    <t>7 6                 APROVECHAMIENTOS</t>
  </si>
  <si>
    <t>7 6.1               APROVECHAMIENTOS  TIPO CORRIENTE</t>
  </si>
  <si>
    <t>¹ Los ingresos excedentes se presentan para efectos de cumplimiento de la Ley General de Contabilidad Gubernamental y el importe reflejado debe ser siempre mayor a cero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</si>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</sst>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2" borderId="1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vertical="center" wrapText="1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4" xfId="2" applyFont="1" applyFill="1" applyBorder="1"/>
    <xf numFmtId="43" fontId="6" fillId="2" borderId="9" xfId="1" applyFont="1" applyFill="1" applyBorder="1" applyAlignment="1">
      <alignment vertical="center" wrapText="1"/>
    </xf>
    <xf numFmtId="43" fontId="6" fillId="0" borderId="9" xfId="1" applyFont="1" applyFill="1" applyBorder="1" applyAlignment="1">
      <alignment vertical="center" wrapText="1"/>
    </xf>
    <xf numFmtId="43" fontId="2" fillId="0" borderId="0" xfId="0" applyNumberFormat="1" applyFont="1"/>
    <xf numFmtId="43" fontId="6" fillId="2" borderId="11" xfId="1" applyFont="1" applyFill="1" applyBorder="1" applyAlignment="1">
      <alignment vertical="center" wrapText="1"/>
    </xf>
    <xf numFmtId="0" fontId="7" fillId="2" borderId="12" xfId="2" applyFont="1" applyFill="1" applyBorder="1" applyAlignment="1">
      <alignment horizontal="centerContinuous"/>
    </xf>
    <xf numFmtId="0" fontId="7" fillId="2" borderId="13" xfId="2" applyFont="1" applyFill="1" applyBorder="1" applyAlignment="1">
      <alignment horizontal="centerContinuous"/>
    </xf>
    <xf numFmtId="43" fontId="6" fillId="2" borderId="6" xfId="1" applyFont="1" applyFill="1" applyBorder="1" applyAlignment="1">
      <alignment horizontal="right" vertical="center" wrapText="1"/>
    </xf>
    <xf numFmtId="43" fontId="8" fillId="2" borderId="4" xfId="1" applyFont="1" applyFill="1" applyBorder="1" applyAlignment="1">
      <alignment vertical="top" wrapText="1"/>
    </xf>
    <xf numFmtId="43" fontId="3" fillId="0" borderId="12" xfId="1" applyFont="1" applyBorder="1" applyAlignment="1">
      <alignment horizontal="center" vertical="top" wrapText="1"/>
    </xf>
    <xf numFmtId="43" fontId="3" fillId="0" borderId="14" xfId="1" applyFont="1" applyBorder="1" applyAlignment="1">
      <alignment horizontal="center" vertical="top" wrapText="1"/>
    </xf>
    <xf numFmtId="43" fontId="6" fillId="2" borderId="11" xfId="1" applyFont="1" applyFill="1" applyBorder="1" applyAlignment="1">
      <alignment horizontal="right" vertical="center" wrapText="1"/>
    </xf>
    <xf numFmtId="164" fontId="2" fillId="0" borderId="0" xfId="0" applyNumberFormat="1" applyFont="1"/>
    <xf numFmtId="4" fontId="2" fillId="0" borderId="0" xfId="0" applyNumberFormat="1" applyFont="1"/>
    <xf numFmtId="0" fontId="5" fillId="2" borderId="3" xfId="2" applyFont="1" applyFill="1" applyBorder="1" applyAlignment="1">
      <alignment horizontal="left"/>
    </xf>
    <xf numFmtId="0" fontId="5" fillId="2" borderId="6" xfId="2" applyFont="1" applyFill="1" applyBorder="1"/>
    <xf numFmtId="43" fontId="7" fillId="2" borderId="6" xfId="1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43" fontId="7" fillId="2" borderId="5" xfId="1" applyFont="1" applyFill="1" applyBorder="1" applyAlignment="1">
      <alignment horizontal="center"/>
    </xf>
    <xf numFmtId="43" fontId="9" fillId="2" borderId="6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left"/>
    </xf>
    <xf numFmtId="0" fontId="2" fillId="2" borderId="9" xfId="0" applyFont="1" applyFill="1" applyBorder="1"/>
    <xf numFmtId="43" fontId="6" fillId="2" borderId="7" xfId="1" applyFont="1" applyFill="1" applyBorder="1" applyAlignment="1">
      <alignment vertical="center" wrapText="1"/>
    </xf>
    <xf numFmtId="43" fontId="5" fillId="2" borderId="9" xfId="1" applyFont="1" applyFill="1" applyBorder="1" applyAlignment="1">
      <alignment horizontal="center"/>
    </xf>
    <xf numFmtId="43" fontId="6" fillId="2" borderId="8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43" fontId="6" fillId="0" borderId="7" xfId="1" applyFont="1" applyFill="1" applyBorder="1" applyAlignment="1">
      <alignment vertical="center" wrapText="1"/>
    </xf>
    <xf numFmtId="43" fontId="5" fillId="0" borderId="9" xfId="1" applyFont="1" applyFill="1" applyBorder="1" applyAlignment="1">
      <alignment horizontal="center"/>
    </xf>
    <xf numFmtId="43" fontId="6" fillId="0" borderId="8" xfId="1" applyFont="1" applyFill="1" applyBorder="1" applyAlignment="1">
      <alignment vertical="center" wrapText="1"/>
    </xf>
    <xf numFmtId="43" fontId="5" fillId="0" borderId="7" xfId="1" applyFont="1" applyFill="1" applyBorder="1" applyAlignment="1">
      <alignment horizontal="center"/>
    </xf>
    <xf numFmtId="43" fontId="9" fillId="0" borderId="9" xfId="1" applyFont="1" applyFill="1" applyBorder="1" applyAlignment="1">
      <alignment vertical="center" wrapText="1"/>
    </xf>
    <xf numFmtId="43" fontId="9" fillId="0" borderId="7" xfId="1" applyFont="1" applyFill="1" applyBorder="1" applyAlignment="1">
      <alignment vertical="center" wrapText="1"/>
    </xf>
    <xf numFmtId="43" fontId="7" fillId="0" borderId="7" xfId="1" applyFont="1" applyFill="1" applyBorder="1" applyAlignment="1">
      <alignment horizontal="center"/>
    </xf>
    <xf numFmtId="43" fontId="9" fillId="2" borderId="9" xfId="1" applyFont="1" applyFill="1" applyBorder="1" applyAlignment="1">
      <alignment vertical="center" wrapText="1"/>
    </xf>
    <xf numFmtId="0" fontId="7" fillId="2" borderId="7" xfId="2" applyFont="1" applyFill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9" fillId="2" borderId="8" xfId="1" applyFont="1" applyFill="1" applyBorder="1" applyAlignment="1">
      <alignment vertical="center" wrapText="1"/>
    </xf>
    <xf numFmtId="0" fontId="4" fillId="2" borderId="0" xfId="0" applyFont="1" applyFill="1"/>
    <xf numFmtId="0" fontId="4" fillId="0" borderId="0" xfId="0" applyFont="1"/>
    <xf numFmtId="0" fontId="6" fillId="2" borderId="8" xfId="0" applyFont="1" applyFill="1" applyBorder="1" applyAlignment="1">
      <alignment vertical="center" wrapText="1"/>
    </xf>
    <xf numFmtId="43" fontId="5" fillId="0" borderId="10" xfId="1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0" fontId="7" fillId="2" borderId="14" xfId="2" applyFont="1" applyFill="1" applyBorder="1" applyAlignment="1">
      <alignment horizontal="left" wrapText="1" indent="1"/>
    </xf>
    <xf numFmtId="43" fontId="6" fillId="2" borderId="2" xfId="1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43" fontId="8" fillId="2" borderId="0" xfId="1" applyFont="1" applyFill="1" applyBorder="1" applyProtection="1"/>
    <xf numFmtId="43" fontId="8" fillId="2" borderId="0" xfId="1" applyFont="1" applyFill="1" applyBorder="1" applyAlignment="1" applyProtection="1">
      <alignment vertical="top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topLeftCell="A22" zoomScale="90" zoomScaleNormal="90" workbookViewId="0">
      <selection activeCell="D25" sqref="D25"/>
    </sheetView>
  </sheetViews>
  <sheetFormatPr baseColWidth="10" defaultRowHeight="12.75" x14ac:dyDescent="0.2"/>
  <cols>
    <col min="1" max="1" width="1.140625" style="1" customWidth="1"/>
    <col min="2" max="2" width="6.7109375" style="3" customWidth="1"/>
    <col min="3" max="3" width="3.7109375" style="3" customWidth="1"/>
    <col min="4" max="4" width="46.42578125" style="3" customWidth="1"/>
    <col min="5" max="9" width="15.7109375" style="3" customWidth="1"/>
    <col min="10" max="10" width="17" style="3" customWidth="1"/>
    <col min="11" max="11" width="2" style="1" customWidth="1"/>
    <col min="12" max="12" width="14.140625" style="3" bestFit="1" customWidth="1"/>
    <col min="13" max="13" width="12.7109375" style="3" bestFit="1" customWidth="1"/>
    <col min="14" max="14" width="18.140625" style="3" bestFit="1" customWidth="1"/>
    <col min="15" max="16384" width="11.42578125" style="3"/>
  </cols>
  <sheetData>
    <row r="1" spans="1:14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</row>
    <row r="2" spans="1:14" x14ac:dyDescent="0.2">
      <c r="B2" s="4"/>
      <c r="C2" s="4"/>
      <c r="D2" s="2" t="s">
        <v>1</v>
      </c>
      <c r="E2" s="2"/>
      <c r="F2" s="2"/>
      <c r="G2" s="2"/>
      <c r="H2" s="2"/>
      <c r="I2" s="2"/>
      <c r="J2" s="2"/>
      <c r="K2" s="3"/>
    </row>
    <row r="3" spans="1:14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3"/>
    </row>
    <row r="4" spans="1:14" s="1" customFormat="1" x14ac:dyDescent="0.2">
      <c r="A4" s="5"/>
      <c r="B4" s="6"/>
      <c r="C4" s="6"/>
      <c r="D4" s="6"/>
      <c r="E4" s="7"/>
      <c r="F4" s="8"/>
      <c r="G4" s="8"/>
      <c r="H4" s="8"/>
      <c r="I4" s="8"/>
      <c r="J4" s="8"/>
    </row>
    <row r="5" spans="1:14" s="1" customFormat="1" x14ac:dyDescent="0.2">
      <c r="A5" s="5"/>
      <c r="B5" s="9"/>
      <c r="D5" s="10" t="s">
        <v>3</v>
      </c>
      <c r="E5" s="11" t="s">
        <v>4</v>
      </c>
      <c r="F5" s="11"/>
      <c r="G5" s="12"/>
      <c r="H5" s="12"/>
      <c r="I5" s="12"/>
      <c r="J5" s="13"/>
    </row>
    <row r="6" spans="1:14" s="1" customFormat="1" x14ac:dyDescent="0.2">
      <c r="A6" s="5"/>
      <c r="B6" s="5"/>
      <c r="C6" s="5"/>
      <c r="D6" s="5"/>
      <c r="F6" s="13"/>
      <c r="G6" s="13"/>
      <c r="H6" s="13"/>
      <c r="I6" s="13"/>
      <c r="J6" s="13"/>
    </row>
    <row r="7" spans="1:14" ht="12" customHeight="1" x14ac:dyDescent="0.2">
      <c r="A7" s="5"/>
      <c r="B7" s="15" t="s">
        <v>20</v>
      </c>
      <c r="C7" s="15"/>
      <c r="D7" s="15"/>
      <c r="E7" s="14" t="s">
        <v>5</v>
      </c>
      <c r="F7" s="14"/>
      <c r="G7" s="14"/>
      <c r="H7" s="14"/>
      <c r="I7" s="14"/>
      <c r="J7" s="15" t="s">
        <v>6</v>
      </c>
      <c r="N7" s="31"/>
    </row>
    <row r="8" spans="1:14" ht="25.5" x14ac:dyDescent="0.2">
      <c r="A8" s="5"/>
      <c r="B8" s="15"/>
      <c r="C8" s="15"/>
      <c r="D8" s="15"/>
      <c r="E8" s="16" t="s">
        <v>7</v>
      </c>
      <c r="F8" s="17" t="s">
        <v>8</v>
      </c>
      <c r="G8" s="16" t="s">
        <v>9</v>
      </c>
      <c r="H8" s="16" t="s">
        <v>10</v>
      </c>
      <c r="I8" s="16" t="s">
        <v>11</v>
      </c>
      <c r="J8" s="15"/>
      <c r="N8" s="32"/>
    </row>
    <row r="9" spans="1:14" ht="12" customHeight="1" x14ac:dyDescent="0.2">
      <c r="A9" s="5"/>
      <c r="B9" s="15"/>
      <c r="C9" s="15"/>
      <c r="D9" s="15"/>
      <c r="E9" s="16" t="s">
        <v>12</v>
      </c>
      <c r="F9" s="16" t="s">
        <v>13</v>
      </c>
      <c r="G9" s="16" t="s">
        <v>14</v>
      </c>
      <c r="H9" s="16" t="s">
        <v>15</v>
      </c>
      <c r="I9" s="16" t="s">
        <v>16</v>
      </c>
      <c r="J9" s="16" t="s">
        <v>17</v>
      </c>
    </row>
    <row r="10" spans="1:14" ht="12" customHeight="1" x14ac:dyDescent="0.2">
      <c r="A10" s="18"/>
      <c r="B10" s="33" t="s">
        <v>21</v>
      </c>
      <c r="C10" s="19"/>
      <c r="D10" s="34" t="s">
        <v>22</v>
      </c>
      <c r="E10" s="35">
        <f>E11+E13</f>
        <v>883500</v>
      </c>
      <c r="F10" s="36">
        <f>F11+F13</f>
        <v>1058348.17</v>
      </c>
      <c r="G10" s="35">
        <f>G11+G13</f>
        <v>1941848.17</v>
      </c>
      <c r="H10" s="35">
        <f>H11+H13</f>
        <v>928430.07000000007</v>
      </c>
      <c r="I10" s="37">
        <f>I11+I13</f>
        <v>928430.07000000007</v>
      </c>
      <c r="J10" s="38">
        <f>+I10-E10</f>
        <v>44930.070000000065</v>
      </c>
    </row>
    <row r="11" spans="1:14" ht="12" customHeight="1" x14ac:dyDescent="0.2">
      <c r="A11" s="18"/>
      <c r="B11" s="39" t="s">
        <v>23</v>
      </c>
      <c r="C11" s="40"/>
      <c r="D11" s="41" t="s">
        <v>24</v>
      </c>
      <c r="E11" s="20">
        <f>+E12</f>
        <v>882000</v>
      </c>
      <c r="F11" s="42">
        <f>+F12</f>
        <v>134520</v>
      </c>
      <c r="G11" s="43">
        <f t="shared" ref="G11:G34" si="0">+E11+F11</f>
        <v>1016520</v>
      </c>
      <c r="H11" s="20">
        <f>+H12</f>
        <v>673334.54</v>
      </c>
      <c r="I11" s="44">
        <f>+I12</f>
        <v>673334.54</v>
      </c>
      <c r="J11" s="20">
        <f t="shared" ref="J11:J34" si="1">+I11-E11</f>
        <v>-208665.45999999996</v>
      </c>
    </row>
    <row r="12" spans="1:14" ht="12" customHeight="1" x14ac:dyDescent="0.2">
      <c r="A12" s="18"/>
      <c r="B12" s="45" t="s">
        <v>25</v>
      </c>
      <c r="C12" s="46"/>
      <c r="D12" s="47" t="s">
        <v>26</v>
      </c>
      <c r="E12" s="21">
        <v>882000</v>
      </c>
      <c r="F12" s="48">
        <v>134520</v>
      </c>
      <c r="G12" s="49">
        <f t="shared" si="0"/>
        <v>1016520</v>
      </c>
      <c r="H12" s="50">
        <v>673334.54</v>
      </c>
      <c r="I12" s="50">
        <v>673334.54</v>
      </c>
      <c r="J12" s="20">
        <f t="shared" si="1"/>
        <v>-208665.45999999996</v>
      </c>
    </row>
    <row r="13" spans="1:14" ht="12" customHeight="1" x14ac:dyDescent="0.2">
      <c r="A13" s="18"/>
      <c r="B13" s="45" t="s">
        <v>27</v>
      </c>
      <c r="C13" s="46"/>
      <c r="D13" s="47" t="s">
        <v>28</v>
      </c>
      <c r="E13" s="21">
        <f>E14+E15</f>
        <v>1500</v>
      </c>
      <c r="F13" s="48">
        <f>F14+F15</f>
        <v>923828.17</v>
      </c>
      <c r="G13" s="49">
        <f t="shared" si="0"/>
        <v>925328.17</v>
      </c>
      <c r="H13" s="21">
        <f>H14+H15</f>
        <v>255095.53</v>
      </c>
      <c r="I13" s="50">
        <f>I14+I15</f>
        <v>255095.53</v>
      </c>
      <c r="J13" s="20">
        <f t="shared" si="1"/>
        <v>253595.53</v>
      </c>
      <c r="M13" s="32"/>
    </row>
    <row r="14" spans="1:14" ht="12" customHeight="1" x14ac:dyDescent="0.2">
      <c r="A14" s="18"/>
      <c r="B14" s="45" t="s">
        <v>29</v>
      </c>
      <c r="C14" s="46"/>
      <c r="D14" s="47" t="s">
        <v>30</v>
      </c>
      <c r="E14" s="21">
        <v>1500</v>
      </c>
      <c r="F14" s="21">
        <v>66649</v>
      </c>
      <c r="G14" s="49">
        <f t="shared" si="0"/>
        <v>68149</v>
      </c>
      <c r="H14" s="21">
        <v>67779</v>
      </c>
      <c r="I14" s="21">
        <v>67779</v>
      </c>
      <c r="J14" s="20">
        <f t="shared" si="1"/>
        <v>66279</v>
      </c>
      <c r="M14" s="32"/>
    </row>
    <row r="15" spans="1:14" ht="12" customHeight="1" x14ac:dyDescent="0.2">
      <c r="A15" s="18"/>
      <c r="B15" s="45" t="s">
        <v>31</v>
      </c>
      <c r="C15" s="46"/>
      <c r="D15" s="47" t="s">
        <v>32</v>
      </c>
      <c r="E15" s="21">
        <v>0</v>
      </c>
      <c r="F15" s="48">
        <v>857179.17</v>
      </c>
      <c r="G15" s="49">
        <f t="shared" si="0"/>
        <v>857179.17</v>
      </c>
      <c r="H15" s="21">
        <v>187316.53</v>
      </c>
      <c r="I15" s="21">
        <v>187316.53</v>
      </c>
      <c r="J15" s="20">
        <f t="shared" si="1"/>
        <v>187316.53</v>
      </c>
      <c r="M15" s="32"/>
    </row>
    <row r="16" spans="1:14" ht="12" customHeight="1" x14ac:dyDescent="0.2">
      <c r="A16" s="18"/>
      <c r="B16" s="45"/>
      <c r="C16" s="46"/>
      <c r="D16" s="47"/>
      <c r="E16" s="21"/>
      <c r="F16" s="48"/>
      <c r="G16" s="51">
        <f t="shared" si="0"/>
        <v>0</v>
      </c>
      <c r="H16" s="48"/>
      <c r="I16" s="48"/>
      <c r="J16" s="20">
        <f t="shared" si="1"/>
        <v>0</v>
      </c>
    </row>
    <row r="17" spans="1:14" ht="12" customHeight="1" x14ac:dyDescent="0.2">
      <c r="A17" s="18"/>
      <c r="B17" s="45" t="s">
        <v>33</v>
      </c>
      <c r="C17" s="7"/>
      <c r="D17" s="47" t="s">
        <v>34</v>
      </c>
      <c r="E17" s="52">
        <v>0</v>
      </c>
      <c r="F17" s="53">
        <f>F20+F22+F25</f>
        <v>16262018.6</v>
      </c>
      <c r="G17" s="54">
        <f>E17+F17</f>
        <v>16262018.6</v>
      </c>
      <c r="H17" s="54">
        <f>H18+H20+H22+H25</f>
        <v>8787823.9399999995</v>
      </c>
      <c r="I17" s="54">
        <f>I18+I20+I22+I25</f>
        <v>8787823.9399999995</v>
      </c>
      <c r="J17" s="55">
        <f t="shared" si="1"/>
        <v>8787823.9399999995</v>
      </c>
    </row>
    <row r="18" spans="1:14" ht="12" customHeight="1" x14ac:dyDescent="0.2">
      <c r="A18" s="18"/>
      <c r="B18" s="45" t="s">
        <v>35</v>
      </c>
      <c r="C18" s="7"/>
      <c r="D18" s="47" t="s">
        <v>24</v>
      </c>
      <c r="E18" s="21">
        <v>0</v>
      </c>
      <c r="F18" s="48">
        <f>+F19</f>
        <v>0</v>
      </c>
      <c r="G18" s="51">
        <f t="shared" si="0"/>
        <v>0</v>
      </c>
      <c r="H18" s="21">
        <f>+H19</f>
        <v>0</v>
      </c>
      <c r="I18" s="21">
        <f>+I19</f>
        <v>0</v>
      </c>
      <c r="J18" s="20">
        <f t="shared" si="1"/>
        <v>0</v>
      </c>
      <c r="L18" s="22"/>
    </row>
    <row r="19" spans="1:14" ht="12" customHeight="1" x14ac:dyDescent="0.2">
      <c r="A19" s="18"/>
      <c r="B19" s="45" t="s">
        <v>36</v>
      </c>
      <c r="C19" s="46"/>
      <c r="D19" s="47" t="s">
        <v>26</v>
      </c>
      <c r="E19" s="21">
        <v>0</v>
      </c>
      <c r="F19" s="48">
        <v>0</v>
      </c>
      <c r="G19" s="49">
        <f>E19+F19</f>
        <v>0</v>
      </c>
      <c r="H19" s="49">
        <v>0</v>
      </c>
      <c r="I19" s="49">
        <v>0</v>
      </c>
      <c r="J19" s="44">
        <f t="shared" si="1"/>
        <v>0</v>
      </c>
    </row>
    <row r="20" spans="1:14" ht="12" customHeight="1" x14ac:dyDescent="0.2">
      <c r="A20" s="18"/>
      <c r="B20" s="45" t="s">
        <v>37</v>
      </c>
      <c r="C20" s="7"/>
      <c r="D20" s="47" t="s">
        <v>28</v>
      </c>
      <c r="E20" s="21">
        <v>0</v>
      </c>
      <c r="F20" s="48">
        <f>+F21</f>
        <v>1714805.6</v>
      </c>
      <c r="G20" s="49">
        <f>+E20+F20</f>
        <v>1714805.6</v>
      </c>
      <c r="H20" s="50">
        <f>+H21</f>
        <v>1262099.94</v>
      </c>
      <c r="I20" s="50">
        <f>+I21</f>
        <v>1262099.94</v>
      </c>
      <c r="J20" s="44">
        <f t="shared" si="1"/>
        <v>1262099.94</v>
      </c>
    </row>
    <row r="21" spans="1:14" ht="12" customHeight="1" x14ac:dyDescent="0.2">
      <c r="A21" s="18"/>
      <c r="B21" s="45" t="s">
        <v>38</v>
      </c>
      <c r="C21" s="7"/>
      <c r="D21" s="47" t="s">
        <v>32</v>
      </c>
      <c r="E21" s="52">
        <v>0</v>
      </c>
      <c r="F21" s="49">
        <v>1714805.6</v>
      </c>
      <c r="G21" s="49">
        <f>E21+F21</f>
        <v>1714805.6</v>
      </c>
      <c r="H21" s="50">
        <v>1262099.94</v>
      </c>
      <c r="I21" s="50">
        <v>1262099.94</v>
      </c>
      <c r="J21" s="44">
        <f t="shared" si="1"/>
        <v>1262099.94</v>
      </c>
    </row>
    <row r="22" spans="1:14" ht="12" customHeight="1" x14ac:dyDescent="0.2">
      <c r="A22" s="18"/>
      <c r="B22" s="45" t="s">
        <v>39</v>
      </c>
      <c r="C22" s="46"/>
      <c r="D22" s="47" t="s">
        <v>40</v>
      </c>
      <c r="E22" s="21">
        <v>0</v>
      </c>
      <c r="F22" s="48">
        <f>F23+F24</f>
        <v>14547213</v>
      </c>
      <c r="G22" s="49">
        <f>E22+F22</f>
        <v>14547213</v>
      </c>
      <c r="H22" s="50">
        <f>H23+H24</f>
        <v>7525724</v>
      </c>
      <c r="I22" s="50">
        <f>I23+I24</f>
        <v>7525724</v>
      </c>
      <c r="J22" s="44">
        <f>+I22-E22</f>
        <v>7525724</v>
      </c>
    </row>
    <row r="23" spans="1:14" ht="12" customHeight="1" x14ac:dyDescent="0.2">
      <c r="A23" s="18"/>
      <c r="B23" s="45" t="s">
        <v>41</v>
      </c>
      <c r="C23" s="46"/>
      <c r="D23" s="47" t="s">
        <v>42</v>
      </c>
      <c r="E23" s="21">
        <v>0</v>
      </c>
      <c r="F23" s="49">
        <v>2039180</v>
      </c>
      <c r="G23" s="49">
        <f>E23+F23</f>
        <v>2039180</v>
      </c>
      <c r="H23" s="21">
        <v>2039180</v>
      </c>
      <c r="I23" s="21">
        <v>2039180</v>
      </c>
      <c r="J23" s="44">
        <f t="shared" si="1"/>
        <v>2039180</v>
      </c>
    </row>
    <row r="24" spans="1:14" ht="12" customHeight="1" x14ac:dyDescent="0.2">
      <c r="A24" s="18"/>
      <c r="B24" s="45" t="s">
        <v>43</v>
      </c>
      <c r="C24" s="7"/>
      <c r="D24" s="47" t="s">
        <v>44</v>
      </c>
      <c r="E24" s="21">
        <v>0</v>
      </c>
      <c r="F24" s="21">
        <v>12508033</v>
      </c>
      <c r="G24" s="49">
        <f>E24+F24</f>
        <v>12508033</v>
      </c>
      <c r="H24" s="50">
        <v>5486544</v>
      </c>
      <c r="I24" s="50">
        <v>5486544</v>
      </c>
      <c r="J24" s="44">
        <f t="shared" si="1"/>
        <v>5486544</v>
      </c>
      <c r="N24" s="22"/>
    </row>
    <row r="25" spans="1:14" ht="12" customHeight="1" x14ac:dyDescent="0.2">
      <c r="A25" s="18"/>
      <c r="B25" s="45" t="s">
        <v>45</v>
      </c>
      <c r="C25" s="7"/>
      <c r="D25" s="47" t="s">
        <v>46</v>
      </c>
      <c r="E25" s="21">
        <v>0</v>
      </c>
      <c r="F25" s="48">
        <f>+F26</f>
        <v>0</v>
      </c>
      <c r="G25" s="49">
        <f>+G26</f>
        <v>0</v>
      </c>
      <c r="H25" s="50">
        <f>+H26</f>
        <v>0</v>
      </c>
      <c r="I25" s="50">
        <f>+I26</f>
        <v>0</v>
      </c>
      <c r="J25" s="44">
        <f>+J26</f>
        <v>0</v>
      </c>
      <c r="N25" s="22"/>
    </row>
    <row r="26" spans="1:14" ht="12" customHeight="1" x14ac:dyDescent="0.2">
      <c r="A26" s="18"/>
      <c r="B26" s="45" t="s">
        <v>47</v>
      </c>
      <c r="C26" s="7"/>
      <c r="D26" s="47" t="s">
        <v>48</v>
      </c>
      <c r="E26" s="21">
        <v>0</v>
      </c>
      <c r="F26" s="21">
        <v>0</v>
      </c>
      <c r="G26" s="49">
        <f>E26+F26</f>
        <v>0</v>
      </c>
      <c r="H26" s="50">
        <v>0</v>
      </c>
      <c r="I26" s="50">
        <v>0</v>
      </c>
      <c r="J26" s="44">
        <f t="shared" si="1"/>
        <v>0</v>
      </c>
      <c r="N26" s="22"/>
    </row>
    <row r="27" spans="1:14" ht="12" customHeight="1" x14ac:dyDescent="0.2">
      <c r="A27" s="18"/>
      <c r="B27" s="56"/>
      <c r="C27" s="40"/>
      <c r="D27" s="47"/>
      <c r="E27" s="52"/>
      <c r="F27" s="52"/>
      <c r="G27" s="49">
        <f t="shared" si="0"/>
        <v>0</v>
      </c>
      <c r="H27" s="52"/>
      <c r="I27" s="52"/>
      <c r="J27" s="44">
        <f t="shared" si="1"/>
        <v>0</v>
      </c>
    </row>
    <row r="28" spans="1:14" s="60" customFormat="1" ht="12" customHeight="1" x14ac:dyDescent="0.2">
      <c r="A28" s="5"/>
      <c r="B28" s="45" t="s">
        <v>49</v>
      </c>
      <c r="C28" s="7"/>
      <c r="D28" s="47" t="s">
        <v>50</v>
      </c>
      <c r="E28" s="57">
        <f>+E29</f>
        <v>33808068.460000001</v>
      </c>
      <c r="F28" s="57">
        <f>+F29</f>
        <v>21906.33</v>
      </c>
      <c r="G28" s="57">
        <f t="shared" si="0"/>
        <v>33829974.789999999</v>
      </c>
      <c r="H28" s="57">
        <f>+H29</f>
        <v>22535697.890000001</v>
      </c>
      <c r="I28" s="57">
        <f>+I29</f>
        <v>22535697.890000001</v>
      </c>
      <c r="J28" s="58">
        <f t="shared" si="1"/>
        <v>-11272370.57</v>
      </c>
      <c r="K28" s="59"/>
    </row>
    <row r="29" spans="1:14" ht="12" customHeight="1" x14ac:dyDescent="0.2">
      <c r="A29" s="18"/>
      <c r="B29" s="45" t="s">
        <v>51</v>
      </c>
      <c r="C29" s="46"/>
      <c r="D29" s="47" t="s">
        <v>52</v>
      </c>
      <c r="E29" s="21">
        <f>+E30</f>
        <v>33808068.460000001</v>
      </c>
      <c r="F29" s="52">
        <f>+F30</f>
        <v>21906.33</v>
      </c>
      <c r="G29" s="57">
        <f t="shared" si="0"/>
        <v>33829974.789999999</v>
      </c>
      <c r="H29" s="21">
        <f>+H30</f>
        <v>22535697.890000001</v>
      </c>
      <c r="I29" s="21">
        <f>+I30</f>
        <v>22535697.890000001</v>
      </c>
      <c r="J29" s="44">
        <f t="shared" si="1"/>
        <v>-11272370.57</v>
      </c>
    </row>
    <row r="30" spans="1:14" ht="12" customHeight="1" x14ac:dyDescent="0.2">
      <c r="A30" s="18"/>
      <c r="B30" s="45" t="s">
        <v>53</v>
      </c>
      <c r="C30" s="46"/>
      <c r="D30" s="47" t="s">
        <v>54</v>
      </c>
      <c r="E30" s="51">
        <v>33808068.460000001</v>
      </c>
      <c r="F30" s="21">
        <v>21906.33</v>
      </c>
      <c r="G30" s="57">
        <f t="shared" si="0"/>
        <v>33829974.789999999</v>
      </c>
      <c r="H30" s="21">
        <v>22535697.890000001</v>
      </c>
      <c r="I30" s="21">
        <v>22535697.890000001</v>
      </c>
      <c r="J30" s="44">
        <f t="shared" si="1"/>
        <v>-11272370.57</v>
      </c>
    </row>
    <row r="31" spans="1:14" ht="12" customHeight="1" x14ac:dyDescent="0.2">
      <c r="A31" s="18"/>
      <c r="B31" s="56"/>
      <c r="C31" s="40"/>
      <c r="D31" s="47"/>
      <c r="E31" s="51"/>
      <c r="F31" s="49"/>
      <c r="G31" s="57">
        <f t="shared" si="0"/>
        <v>0</v>
      </c>
      <c r="H31" s="49"/>
      <c r="I31" s="49"/>
      <c r="J31" s="44">
        <f t="shared" si="1"/>
        <v>0</v>
      </c>
    </row>
    <row r="32" spans="1:14" ht="12" customHeight="1" x14ac:dyDescent="0.2">
      <c r="A32" s="18"/>
      <c r="B32" s="45" t="s">
        <v>55</v>
      </c>
      <c r="C32" s="61"/>
      <c r="D32" s="46" t="s">
        <v>56</v>
      </c>
      <c r="E32" s="51">
        <v>0</v>
      </c>
      <c r="F32" s="54">
        <f>+F33</f>
        <v>1785694.94</v>
      </c>
      <c r="G32" s="54">
        <f t="shared" si="0"/>
        <v>1785694.94</v>
      </c>
      <c r="H32" s="54">
        <f>+H33</f>
        <v>1785694.94</v>
      </c>
      <c r="I32" s="57">
        <f>+I33</f>
        <v>1785694.94</v>
      </c>
      <c r="J32" s="58">
        <f t="shared" si="1"/>
        <v>1785694.94</v>
      </c>
    </row>
    <row r="33" spans="1:14" ht="12" customHeight="1" x14ac:dyDescent="0.2">
      <c r="A33" s="18"/>
      <c r="B33" s="45" t="s">
        <v>57</v>
      </c>
      <c r="C33" s="61"/>
      <c r="D33" s="46" t="s">
        <v>28</v>
      </c>
      <c r="E33" s="51">
        <v>0</v>
      </c>
      <c r="F33" s="51">
        <f>+F34</f>
        <v>1785694.94</v>
      </c>
      <c r="G33" s="51">
        <f t="shared" si="0"/>
        <v>1785694.94</v>
      </c>
      <c r="H33" s="51">
        <f>+H34</f>
        <v>1785694.94</v>
      </c>
      <c r="I33" s="49">
        <f>+I34</f>
        <v>1785694.94</v>
      </c>
      <c r="J33" s="44">
        <f t="shared" si="1"/>
        <v>1785694.94</v>
      </c>
    </row>
    <row r="34" spans="1:14" ht="12" customHeight="1" x14ac:dyDescent="0.2">
      <c r="A34" s="18"/>
      <c r="B34" s="45" t="s">
        <v>58</v>
      </c>
      <c r="C34" s="61"/>
      <c r="D34" s="46" t="s">
        <v>30</v>
      </c>
      <c r="E34" s="62">
        <v>0</v>
      </c>
      <c r="F34" s="62">
        <v>1785694.94</v>
      </c>
      <c r="G34" s="51">
        <f t="shared" si="0"/>
        <v>1785694.94</v>
      </c>
      <c r="H34" s="62">
        <v>1785694.94</v>
      </c>
      <c r="I34" s="63">
        <v>1785694.94</v>
      </c>
      <c r="J34" s="44">
        <f t="shared" si="1"/>
        <v>1785694.94</v>
      </c>
    </row>
    <row r="35" spans="1:14" ht="12" customHeight="1" x14ac:dyDescent="0.2">
      <c r="A35" s="5"/>
      <c r="B35" s="24"/>
      <c r="C35" s="25"/>
      <c r="D35" s="64" t="s">
        <v>18</v>
      </c>
      <c r="E35" s="23">
        <f>+E10+E17+E28+E32</f>
        <v>34691568.460000001</v>
      </c>
      <c r="F35" s="65">
        <f>+F10+F17+F28+F32</f>
        <v>19127968.039999999</v>
      </c>
      <c r="G35" s="65">
        <f>+G10+G17+G28+G32</f>
        <v>53819536.5</v>
      </c>
      <c r="H35" s="23">
        <f>+H10+H17+H28+H32</f>
        <v>34037646.839999996</v>
      </c>
      <c r="I35" s="23">
        <f>+I10+I17+I28+I32</f>
        <v>34037646.839999996</v>
      </c>
      <c r="J35" s="26">
        <f>IF(I35&gt;E35,I35-E35,0)</f>
        <v>0</v>
      </c>
      <c r="L35" s="22"/>
      <c r="M35" s="32"/>
      <c r="N35" s="32"/>
    </row>
    <row r="36" spans="1:14" x14ac:dyDescent="0.2">
      <c r="A36" s="18"/>
      <c r="B36" s="1"/>
      <c r="F36" s="27"/>
      <c r="G36" s="27"/>
      <c r="H36" s="28" t="s">
        <v>19</v>
      </c>
      <c r="I36" s="29"/>
      <c r="J36" s="30"/>
    </row>
    <row r="37" spans="1:14" x14ac:dyDescent="0.2">
      <c r="A37" s="18"/>
    </row>
    <row r="38" spans="1:14" x14ac:dyDescent="0.2">
      <c r="A38" s="18"/>
      <c r="B38" s="1" t="s">
        <v>59</v>
      </c>
      <c r="C38" s="66"/>
      <c r="D38" s="66"/>
      <c r="E38" s="66"/>
      <c r="F38" s="66"/>
      <c r="G38" s="66"/>
      <c r="H38" s="66"/>
      <c r="I38" s="66"/>
      <c r="J38" s="66"/>
    </row>
    <row r="39" spans="1:14" x14ac:dyDescent="0.2">
      <c r="B39" s="67" t="s">
        <v>60</v>
      </c>
      <c r="C39" s="67"/>
      <c r="D39" s="67"/>
      <c r="E39" s="67"/>
      <c r="F39" s="67"/>
      <c r="G39" s="67"/>
      <c r="H39" s="67"/>
      <c r="I39" s="67"/>
      <c r="J39" s="67"/>
    </row>
    <row r="40" spans="1:14" s="72" customFormat="1" ht="73.5" customHeight="1" x14ac:dyDescent="0.2">
      <c r="A40" s="7"/>
      <c r="B40" s="71"/>
      <c r="C40" s="71"/>
      <c r="D40" s="71"/>
      <c r="E40" s="71"/>
      <c r="F40" s="71"/>
      <c r="G40" s="71"/>
      <c r="H40" s="71"/>
      <c r="I40" s="71"/>
      <c r="J40" s="71"/>
      <c r="K40" s="7"/>
    </row>
    <row r="41" spans="1:14" s="72" customFormat="1" x14ac:dyDescent="0.2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4" s="72" customFormat="1" x14ac:dyDescent="0.2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4" s="72" customFormat="1" x14ac:dyDescent="0.2">
      <c r="K43" s="7"/>
    </row>
    <row r="44" spans="1:14" s="72" customFormat="1" x14ac:dyDescent="0.2">
      <c r="D44" s="73"/>
      <c r="E44" s="73"/>
      <c r="F44" s="68"/>
      <c r="G44" s="68"/>
      <c r="H44" s="70"/>
      <c r="I44" s="70"/>
      <c r="J44" s="70"/>
      <c r="K44" s="70"/>
    </row>
    <row r="45" spans="1:14" s="72" customFormat="1" x14ac:dyDescent="0.2">
      <c r="D45" s="73"/>
      <c r="E45" s="73"/>
      <c r="F45" s="69"/>
      <c r="G45" s="69"/>
      <c r="H45" s="70"/>
      <c r="I45" s="70"/>
      <c r="J45" s="70"/>
      <c r="K45" s="70"/>
    </row>
    <row r="46" spans="1:14" s="72" customFormat="1" x14ac:dyDescent="0.2">
      <c r="D46" s="73"/>
      <c r="E46" s="73"/>
      <c r="F46" s="69"/>
      <c r="G46" s="69"/>
      <c r="H46" s="70"/>
      <c r="I46" s="70"/>
      <c r="J46" s="70"/>
      <c r="K46" s="70"/>
    </row>
    <row r="47" spans="1:14" s="72" customFormat="1" x14ac:dyDescent="0.2">
      <c r="A47" s="7"/>
      <c r="K47" s="7"/>
    </row>
    <row r="48" spans="1:14" s="72" customFormat="1" x14ac:dyDescent="0.2">
      <c r="A48" s="7"/>
      <c r="K48" s="7"/>
    </row>
    <row r="49" spans="1:11" s="72" customFormat="1" x14ac:dyDescent="0.2">
      <c r="A49" s="7"/>
      <c r="K49" s="7"/>
    </row>
    <row r="50" spans="1:11" s="72" customFormat="1" x14ac:dyDescent="0.2">
      <c r="J50" s="74"/>
      <c r="K50" s="7"/>
    </row>
    <row r="51" spans="1:11" s="72" customFormat="1" x14ac:dyDescent="0.2">
      <c r="A51" s="7"/>
      <c r="K51" s="7"/>
    </row>
    <row r="52" spans="1:11" s="72" customFormat="1" x14ac:dyDescent="0.2">
      <c r="A52" s="7"/>
      <c r="K52" s="7"/>
    </row>
    <row r="53" spans="1:11" s="72" customFormat="1" x14ac:dyDescent="0.2">
      <c r="A53" s="7"/>
      <c r="K53" s="7"/>
    </row>
    <row r="54" spans="1:11" s="72" customFormat="1" x14ac:dyDescent="0.2">
      <c r="A54" s="7"/>
      <c r="K54" s="7"/>
    </row>
  </sheetData>
  <mergeCells count="13">
    <mergeCell ref="B40:J40"/>
    <mergeCell ref="H44:K44"/>
    <mergeCell ref="H45:K45"/>
    <mergeCell ref="H46:K46"/>
    <mergeCell ref="B7:D9"/>
    <mergeCell ref="E7:I7"/>
    <mergeCell ref="J7:J8"/>
    <mergeCell ref="J35:J36"/>
    <mergeCell ref="H36:I36"/>
    <mergeCell ref="B39:J39"/>
    <mergeCell ref="B1:J1"/>
    <mergeCell ref="D2:J2"/>
    <mergeCell ref="B3:J3"/>
  </mergeCells>
  <pageMargins left="0.70866141732283472" right="0.70866141732283472" top="0.74803149606299213" bottom="0.74803149606299213" header="0.31496062992125984" footer="0.31496062992125984"/>
  <pageSetup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2017-07-11T21:16:32Z</cp:lastPrinted>
  <dcterms:created xsi:type="dcterms:W3CDTF">2017-07-11T21:15:34Z</dcterms:created>
  <dcterms:modified xsi:type="dcterms:W3CDTF">2017-07-11T21:17:03Z</dcterms:modified>
</cp:coreProperties>
</file>